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ngnamlamphun\ITA\OIT\pm\สถิติ\"/>
    </mc:Choice>
  </mc:AlternateContent>
  <xr:revisionPtr revIDLastSave="0" documentId="8_{2CAA3B87-FD46-483D-A779-532D765687F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สภาพทั่วไป" sheetId="6" r:id="rId1"/>
    <sheet name="ความพึงพอใจ" sheetId="4" r:id="rId2"/>
  </sheets>
  <calcPr calcId="191029"/>
</workbook>
</file>

<file path=xl/calcChain.xml><?xml version="1.0" encoding="utf-8"?>
<calcChain xmlns="http://schemas.openxmlformats.org/spreadsheetml/2006/main">
  <c r="Q11" i="4" l="1"/>
  <c r="O11" i="4" l="1"/>
  <c r="Q14" i="4" l="1"/>
  <c r="Q13" i="4"/>
  <c r="Q12" i="4"/>
  <c r="O14" i="4"/>
  <c r="O13" i="4"/>
  <c r="O12" i="4"/>
  <c r="G19" i="6"/>
  <c r="O19" i="6" s="1"/>
  <c r="F19" i="6"/>
  <c r="E19" i="6"/>
  <c r="D19" i="6"/>
  <c r="C19" i="6"/>
  <c r="R11" i="4" l="1"/>
  <c r="S11" i="4" s="1"/>
  <c r="C11" i="4"/>
  <c r="M11" i="4" s="1"/>
  <c r="D11" i="4"/>
  <c r="E11" i="4"/>
  <c r="F11" i="4"/>
  <c r="G11" i="4"/>
  <c r="C12" i="4"/>
  <c r="M12" i="4" s="1"/>
  <c r="D12" i="4"/>
  <c r="E12" i="4"/>
  <c r="F12" i="4"/>
  <c r="G12" i="4"/>
  <c r="C13" i="4"/>
  <c r="D13" i="4"/>
  <c r="E13" i="4"/>
  <c r="F13" i="4"/>
  <c r="G13" i="4"/>
  <c r="C14" i="4"/>
  <c r="D14" i="4"/>
  <c r="E14" i="4"/>
  <c r="F14" i="4"/>
  <c r="G14" i="4"/>
  <c r="M13" i="4" l="1"/>
  <c r="M14" i="4"/>
  <c r="E13" i="6"/>
  <c r="G18" i="6" l="1"/>
  <c r="F18" i="6"/>
  <c r="O18" i="6" s="1"/>
  <c r="E18" i="6"/>
  <c r="D18" i="6"/>
  <c r="C18" i="6"/>
  <c r="G17" i="6"/>
  <c r="F17" i="6"/>
  <c r="E17" i="6"/>
  <c r="O17" i="6" s="1"/>
  <c r="D17" i="6"/>
  <c r="C17" i="6"/>
  <c r="G16" i="6"/>
  <c r="F16" i="6"/>
  <c r="E16" i="6"/>
  <c r="D16" i="6"/>
  <c r="O16" i="6" s="1"/>
  <c r="C16" i="6"/>
  <c r="G15" i="6"/>
  <c r="F15" i="6"/>
  <c r="E15" i="6"/>
  <c r="D15" i="6"/>
  <c r="C15" i="6"/>
  <c r="G14" i="6"/>
  <c r="F14" i="6"/>
  <c r="E14" i="6"/>
  <c r="D14" i="6"/>
  <c r="O14" i="6" s="1"/>
  <c r="C14" i="6"/>
  <c r="G13" i="6"/>
  <c r="F13" i="6"/>
  <c r="D13" i="6"/>
  <c r="C13" i="6"/>
  <c r="O13" i="6" s="1"/>
  <c r="O15" i="6" l="1"/>
  <c r="J15" i="6"/>
  <c r="J13" i="6"/>
  <c r="J13" i="4"/>
  <c r="J12" i="4"/>
  <c r="J11" i="4"/>
  <c r="J14" i="4" l="1"/>
</calcChain>
</file>

<file path=xl/sharedStrings.xml><?xml version="1.0" encoding="utf-8"?>
<sst xmlns="http://schemas.openxmlformats.org/spreadsheetml/2006/main" count="46" uniqueCount="33">
  <si>
    <t>ข้อ 1</t>
  </si>
  <si>
    <t>ข้อ 2</t>
  </si>
  <si>
    <t>ข้อ 3</t>
  </si>
  <si>
    <t xml:space="preserve">                              ผู้ตอบคนที่</t>
  </si>
  <si>
    <t>คะแนน</t>
  </si>
  <si>
    <t>รวมชุด</t>
  </si>
  <si>
    <t>ข้อ 4</t>
  </si>
  <si>
    <t xml:space="preserve"> </t>
  </si>
  <si>
    <t>สภาพทั่วไป</t>
  </si>
  <si>
    <t>เพศ</t>
  </si>
  <si>
    <t>อายุ</t>
  </si>
  <si>
    <t>ข้อ 1 ชาย</t>
  </si>
  <si>
    <t>ข้อ 2 หญิง</t>
  </si>
  <si>
    <t>ข้อ 1 20-30 ปี</t>
  </si>
  <si>
    <t>ข้อ 2 31-40 ปี</t>
  </si>
  <si>
    <t>ข้อ 3 41-50 ปี</t>
  </si>
  <si>
    <t>ข้อ 4 51-60 ปี</t>
  </si>
  <si>
    <t>รวมจำนวนคน</t>
  </si>
  <si>
    <t>ร้อยละ</t>
  </si>
  <si>
    <t>S.D.</t>
  </si>
  <si>
    <t>รวมด้าน</t>
  </si>
  <si>
    <t>คะแนนแต่ละด้าน</t>
  </si>
  <si>
    <t>1.ความครบถ้วน ถูกต้อง ของเจ้าหน้าที่ในการให้คำแนะนำปรึกษา</t>
  </si>
  <si>
    <t>2.ความเพียงพอของสิ่งอำนวยความสะดวก</t>
  </si>
  <si>
    <t>3.ความรวดเร็วในการให้บริการ</t>
  </si>
  <si>
    <t>4.ความพร้อม/ไม่เลือกปฏิบัติ/ความเต็มใจในการให้บริการ</t>
  </si>
  <si>
    <t>ข้อ 5 61 ปี ขึ้นไป</t>
  </si>
  <si>
    <t>ข้อ 5</t>
  </si>
  <si>
    <t>ส่วนที่ 2 ความพึงพอใจในการให้บริการ</t>
  </si>
  <si>
    <t>หัวข้อ / ประเด็น</t>
  </si>
  <si>
    <t>หัวข้อ/ประเด็น</t>
  </si>
  <si>
    <t>ผลการวิเคราะห์ความพึงพอใจของผู้ตอบแบบประเมินความพึงพอใจของผู้รับบริการ งานด้านสาธารณสุข</t>
  </si>
  <si>
    <t>ผลการวิเคราะห์ข้อมูลสภาพทั่วไปของผู้ตอบแบบประเมินความพึงพอใจของผู้รับบริการ งานด้านสาธารณสุข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</si>
</sst>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0070C0"/>
      <name val="TH SarabunPSK"/>
      <family val="2"/>
    </font>
    <font>
      <sz val="11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rgb="FF7030A0"/>
      <name val="TH SarabunPSK"/>
      <family val="2"/>
    </font>
    <font>
      <sz val="8"/>
      <name val="Calibri"/>
      <family val="2"/>
      <charset val="222"/>
      <scheme val="minor"/>
    </font>
    <font>
      <b/>
      <sz val="14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b/>
      <sz val="24"/>
      <color theme="1"/>
      <name val="TH SarabunPSK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10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7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textRotation="90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9A336-CC87-42DB-A2E7-35D41E27F708}">
  <dimension ref="A1:EW19"/>
  <sheetViews>
    <sheetView tabSelected="1" topLeftCell="A4" zoomScale="110" zoomScaleNormal="110" workbookViewId="0">
      <selection activeCell="F5" sqref="F5"/>
    </sheetView>
  </sheetViews>
  <sheetFormatPr defaultColWidth="4.7109375" defaultRowHeight="17.25"/>
  <cols>
    <col min="1" max="1" width="22.42578125" style="14" customWidth="1"/>
    <col min="2" max="2" width="19.28515625" style="15" customWidth="1"/>
    <col min="3" max="10" width="4.7109375" style="13"/>
    <col min="11" max="11" width="4.42578125" style="13" customWidth="1"/>
    <col min="12" max="49" width="4.7109375" style="13"/>
    <col min="50" max="16384" width="4.7109375" style="14"/>
  </cols>
  <sheetData>
    <row r="1" spans="1:153" ht="31.5" thickBot="1">
      <c r="A1" s="33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153" s="3" customFormat="1" ht="30" customHeight="1" thickBot="1">
      <c r="A2" s="40" t="s">
        <v>8</v>
      </c>
      <c r="B2" s="4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153" s="6" customFormat="1" ht="24">
      <c r="A3" s="42" t="s">
        <v>3</v>
      </c>
      <c r="B3" s="43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4">
        <v>32</v>
      </c>
      <c r="AI3" s="4">
        <v>33</v>
      </c>
      <c r="AJ3" s="4">
        <v>34</v>
      </c>
      <c r="AK3" s="4">
        <v>35</v>
      </c>
      <c r="AL3" s="4">
        <v>36</v>
      </c>
      <c r="AM3" s="4">
        <v>37</v>
      </c>
      <c r="AN3" s="4">
        <v>38</v>
      </c>
      <c r="AO3" s="4">
        <v>39</v>
      </c>
      <c r="AP3" s="4">
        <v>40</v>
      </c>
      <c r="AQ3" s="4">
        <v>41</v>
      </c>
      <c r="AR3" s="4">
        <v>42</v>
      </c>
      <c r="AS3" s="4">
        <v>43</v>
      </c>
      <c r="AT3" s="4">
        <v>44</v>
      </c>
      <c r="AU3" s="4">
        <v>45</v>
      </c>
      <c r="AV3" s="4">
        <v>46</v>
      </c>
      <c r="AW3" s="4">
        <v>47</v>
      </c>
      <c r="AX3" s="4">
        <v>48</v>
      </c>
      <c r="AY3" s="4">
        <v>49</v>
      </c>
      <c r="AZ3" s="4">
        <v>50</v>
      </c>
      <c r="BA3" s="4">
        <v>51</v>
      </c>
      <c r="BB3" s="4">
        <v>52</v>
      </c>
      <c r="BC3" s="4">
        <v>53</v>
      </c>
      <c r="BD3" s="4">
        <v>54</v>
      </c>
      <c r="BE3" s="4">
        <v>55</v>
      </c>
      <c r="BF3" s="4">
        <v>56</v>
      </c>
      <c r="BG3" s="4">
        <v>57</v>
      </c>
      <c r="BH3" s="4">
        <v>58</v>
      </c>
      <c r="BI3" s="4">
        <v>59</v>
      </c>
      <c r="BJ3" s="4">
        <v>60</v>
      </c>
      <c r="BK3" s="4">
        <v>61</v>
      </c>
      <c r="BL3" s="4">
        <v>62</v>
      </c>
      <c r="BM3" s="4">
        <v>63</v>
      </c>
      <c r="BN3" s="4">
        <v>64</v>
      </c>
      <c r="BO3" s="4">
        <v>65</v>
      </c>
      <c r="BP3" s="4">
        <v>66</v>
      </c>
      <c r="BQ3" s="4">
        <v>67</v>
      </c>
      <c r="BR3" s="4">
        <v>68</v>
      </c>
      <c r="BS3" s="4">
        <v>69</v>
      </c>
      <c r="BT3" s="4">
        <v>70</v>
      </c>
      <c r="BU3" s="4">
        <v>71</v>
      </c>
      <c r="BV3" s="4">
        <v>72</v>
      </c>
      <c r="BW3" s="4">
        <v>73</v>
      </c>
      <c r="BX3" s="4">
        <v>74</v>
      </c>
      <c r="BY3" s="4">
        <v>75</v>
      </c>
      <c r="BZ3" s="4">
        <v>76</v>
      </c>
      <c r="CA3" s="4">
        <v>77</v>
      </c>
      <c r="CB3" s="4">
        <v>78</v>
      </c>
      <c r="CC3" s="4">
        <v>79</v>
      </c>
      <c r="CD3" s="4">
        <v>80</v>
      </c>
      <c r="CE3" s="4">
        <v>81</v>
      </c>
      <c r="CF3" s="4">
        <v>82</v>
      </c>
      <c r="CG3" s="4">
        <v>83</v>
      </c>
      <c r="CH3" s="4">
        <v>84</v>
      </c>
      <c r="CI3" s="4">
        <v>85</v>
      </c>
      <c r="CJ3" s="4">
        <v>86</v>
      </c>
      <c r="CK3" s="4">
        <v>87</v>
      </c>
      <c r="CL3" s="4">
        <v>88</v>
      </c>
      <c r="CM3" s="4">
        <v>89</v>
      </c>
      <c r="CN3" s="4">
        <v>90</v>
      </c>
      <c r="CO3" s="4">
        <v>91</v>
      </c>
      <c r="CP3" s="4">
        <v>92</v>
      </c>
      <c r="CQ3" s="4">
        <v>93</v>
      </c>
      <c r="CR3" s="4">
        <v>94</v>
      </c>
      <c r="CS3" s="4">
        <v>95</v>
      </c>
      <c r="CT3" s="4">
        <v>96</v>
      </c>
      <c r="CU3" s="4">
        <v>97</v>
      </c>
      <c r="CV3" s="4">
        <v>98</v>
      </c>
      <c r="CW3" s="4">
        <v>99</v>
      </c>
      <c r="CX3" s="4">
        <v>100</v>
      </c>
      <c r="CY3" s="4">
        <v>101</v>
      </c>
      <c r="CZ3" s="4">
        <v>102</v>
      </c>
      <c r="DA3" s="4">
        <v>103</v>
      </c>
      <c r="DB3" s="4">
        <v>104</v>
      </c>
      <c r="DC3" s="4">
        <v>105</v>
      </c>
      <c r="DD3" s="4">
        <v>106</v>
      </c>
      <c r="DE3" s="4">
        <v>107</v>
      </c>
      <c r="DF3" s="4">
        <v>108</v>
      </c>
      <c r="DG3" s="4">
        <v>109</v>
      </c>
      <c r="DH3" s="4">
        <v>110</v>
      </c>
      <c r="DI3" s="4">
        <v>111</v>
      </c>
      <c r="DJ3" s="4">
        <v>112</v>
      </c>
      <c r="DK3" s="4">
        <v>113</v>
      </c>
      <c r="DL3" s="4">
        <v>114</v>
      </c>
      <c r="DM3" s="4">
        <v>115</v>
      </c>
      <c r="DN3" s="4">
        <v>116</v>
      </c>
      <c r="DO3" s="4">
        <v>117</v>
      </c>
      <c r="DP3" s="4">
        <v>118</v>
      </c>
      <c r="DQ3" s="4">
        <v>119</v>
      </c>
      <c r="DR3" s="4">
        <v>120</v>
      </c>
      <c r="DS3" s="4">
        <v>121</v>
      </c>
      <c r="DT3" s="4">
        <v>122</v>
      </c>
      <c r="DU3" s="4">
        <v>123</v>
      </c>
      <c r="DV3" s="4">
        <v>124</v>
      </c>
      <c r="DW3" s="4">
        <v>125</v>
      </c>
      <c r="DX3" s="4">
        <v>126</v>
      </c>
      <c r="DY3" s="4">
        <v>127</v>
      </c>
      <c r="DZ3" s="4">
        <v>128</v>
      </c>
      <c r="EA3" s="4">
        <v>129</v>
      </c>
      <c r="EB3" s="4">
        <v>130</v>
      </c>
      <c r="EC3" s="4">
        <v>131</v>
      </c>
      <c r="ED3" s="4">
        <v>132</v>
      </c>
      <c r="EE3" s="4">
        <v>133</v>
      </c>
      <c r="EF3" s="4">
        <v>134</v>
      </c>
      <c r="EG3" s="4">
        <v>135</v>
      </c>
      <c r="EH3" s="4">
        <v>136</v>
      </c>
      <c r="EI3" s="4">
        <v>137</v>
      </c>
      <c r="EJ3" s="4">
        <v>138</v>
      </c>
      <c r="EK3" s="4">
        <v>139</v>
      </c>
      <c r="EL3" s="4">
        <v>140</v>
      </c>
      <c r="EM3" s="4">
        <v>141</v>
      </c>
      <c r="EN3" s="4">
        <v>142</v>
      </c>
      <c r="EO3" s="4">
        <v>143</v>
      </c>
      <c r="EP3" s="4">
        <v>144</v>
      </c>
      <c r="EQ3" s="4">
        <v>145</v>
      </c>
      <c r="ER3" s="4">
        <v>146</v>
      </c>
      <c r="ES3" s="4">
        <v>147</v>
      </c>
      <c r="ET3" s="4">
        <v>148</v>
      </c>
      <c r="EU3" s="4">
        <v>149</v>
      </c>
      <c r="EV3" s="4">
        <v>150</v>
      </c>
      <c r="EW3" s="5"/>
    </row>
    <row r="4" spans="1:153" s="6" customFormat="1" ht="29.25" customHeight="1">
      <c r="A4" s="36" t="s">
        <v>9</v>
      </c>
      <c r="B4" s="7" t="s">
        <v>11</v>
      </c>
      <c r="C4" s="8"/>
      <c r="D4" s="8"/>
      <c r="E4" s="8"/>
      <c r="F4" s="8"/>
      <c r="G4" s="4">
        <v>1</v>
      </c>
      <c r="I4" s="4">
        <v>1</v>
      </c>
      <c r="K4" s="4">
        <v>1</v>
      </c>
      <c r="M4" s="4">
        <v>1</v>
      </c>
      <c r="O4" s="4">
        <v>1</v>
      </c>
      <c r="Q4" s="4">
        <v>1</v>
      </c>
      <c r="S4" s="4">
        <v>1</v>
      </c>
      <c r="U4" s="4">
        <v>1</v>
      </c>
      <c r="V4" s="4">
        <v>1</v>
      </c>
      <c r="X4" s="4">
        <v>1</v>
      </c>
      <c r="Z4" s="4">
        <v>1</v>
      </c>
      <c r="AA4" s="4">
        <v>1</v>
      </c>
      <c r="AF4" s="4">
        <v>1</v>
      </c>
      <c r="AH4" s="4">
        <v>1</v>
      </c>
      <c r="AI4" s="4">
        <v>1</v>
      </c>
      <c r="AM4" s="4">
        <v>1</v>
      </c>
      <c r="AN4" s="4">
        <v>1</v>
      </c>
      <c r="AQ4" s="4">
        <v>1</v>
      </c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</row>
    <row r="5" spans="1:153" s="6" customFormat="1" ht="29.25" customHeight="1">
      <c r="A5" s="36"/>
      <c r="B5" s="7" t="s">
        <v>12</v>
      </c>
      <c r="C5" s="4">
        <v>2</v>
      </c>
      <c r="D5" s="4">
        <v>2</v>
      </c>
      <c r="E5" s="4">
        <v>2</v>
      </c>
      <c r="F5" s="4">
        <v>2</v>
      </c>
      <c r="G5" s="4"/>
      <c r="H5" s="4">
        <v>2</v>
      </c>
      <c r="I5" s="4"/>
      <c r="J5" s="4">
        <v>2</v>
      </c>
      <c r="K5" s="4"/>
      <c r="L5" s="4">
        <v>2</v>
      </c>
      <c r="M5" s="4"/>
      <c r="N5" s="4">
        <v>2</v>
      </c>
      <c r="O5" s="4"/>
      <c r="P5" s="4">
        <v>2</v>
      </c>
      <c r="Q5" s="4"/>
      <c r="R5" s="4">
        <v>2</v>
      </c>
      <c r="S5" s="4"/>
      <c r="T5" s="4">
        <v>2</v>
      </c>
      <c r="U5" s="4"/>
      <c r="V5" s="4"/>
      <c r="W5" s="4">
        <v>2</v>
      </c>
      <c r="X5" s="4"/>
      <c r="Y5" s="4">
        <v>2</v>
      </c>
      <c r="Z5" s="4"/>
      <c r="AA5" s="4"/>
      <c r="AB5" s="4">
        <v>2</v>
      </c>
      <c r="AC5" s="4">
        <v>2</v>
      </c>
      <c r="AD5" s="4">
        <v>2</v>
      </c>
      <c r="AE5" s="4">
        <v>2</v>
      </c>
      <c r="AF5" s="4"/>
      <c r="AG5" s="4">
        <v>2</v>
      </c>
      <c r="AH5" s="4"/>
      <c r="AI5" s="4"/>
      <c r="AJ5" s="4">
        <v>2</v>
      </c>
      <c r="AK5" s="4">
        <v>2</v>
      </c>
      <c r="AL5" s="4">
        <v>2</v>
      </c>
      <c r="AM5" s="4"/>
      <c r="AN5" s="4"/>
      <c r="AO5" s="4">
        <v>2</v>
      </c>
      <c r="AP5" s="4">
        <v>2</v>
      </c>
      <c r="AQ5" s="4"/>
      <c r="AR5" s="4">
        <v>2</v>
      </c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</row>
    <row r="6" spans="1:153" s="6" customFormat="1" ht="29.25" customHeight="1">
      <c r="A6" s="36" t="s">
        <v>10</v>
      </c>
      <c r="B6" s="7" t="s">
        <v>13</v>
      </c>
      <c r="C6" s="4">
        <v>1</v>
      </c>
      <c r="D6" s="8"/>
      <c r="E6" s="8"/>
      <c r="F6" s="8"/>
      <c r="G6" s="8"/>
      <c r="H6" s="8"/>
      <c r="I6" s="8"/>
      <c r="J6" s="8"/>
      <c r="K6" s="8"/>
      <c r="L6" s="8"/>
      <c r="M6" s="4">
        <v>1</v>
      </c>
      <c r="N6" s="8"/>
      <c r="O6" s="8"/>
      <c r="P6" s="4">
        <v>2</v>
      </c>
      <c r="Q6" s="8"/>
      <c r="R6" s="8"/>
      <c r="S6" s="8"/>
      <c r="T6" s="4">
        <v>1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4">
        <v>1</v>
      </c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</row>
    <row r="7" spans="1:153" s="6" customFormat="1" ht="29.25" customHeight="1">
      <c r="A7" s="36"/>
      <c r="B7" s="7" t="s">
        <v>14</v>
      </c>
      <c r="C7" s="4"/>
      <c r="D7" s="4">
        <v>2</v>
      </c>
      <c r="E7" s="4">
        <v>2</v>
      </c>
      <c r="F7" s="4"/>
      <c r="G7" s="4"/>
      <c r="H7" s="4"/>
      <c r="I7" s="4"/>
      <c r="J7" s="4"/>
      <c r="K7" s="4"/>
      <c r="L7" s="4">
        <v>2</v>
      </c>
      <c r="M7" s="4"/>
      <c r="N7" s="4"/>
      <c r="O7" s="4"/>
      <c r="P7" s="4"/>
      <c r="Q7" s="4"/>
      <c r="R7" s="4"/>
      <c r="S7" s="4"/>
      <c r="T7" s="4"/>
      <c r="U7" s="4"/>
      <c r="V7" s="4">
        <v>2</v>
      </c>
      <c r="W7" s="4"/>
      <c r="X7" s="4"/>
      <c r="Y7" s="4">
        <v>2</v>
      </c>
      <c r="Z7" s="4"/>
      <c r="AA7" s="4">
        <v>2</v>
      </c>
      <c r="AB7" s="4"/>
      <c r="AC7" s="4"/>
      <c r="AD7" s="4">
        <v>2</v>
      </c>
      <c r="AE7" s="8"/>
      <c r="AF7" s="4">
        <v>2</v>
      </c>
      <c r="AG7" s="4"/>
      <c r="AH7" s="4">
        <v>2</v>
      </c>
      <c r="AI7" s="4">
        <v>2</v>
      </c>
      <c r="AJ7" s="4"/>
      <c r="AK7" s="4">
        <v>2</v>
      </c>
      <c r="AL7" s="4">
        <v>2</v>
      </c>
      <c r="AM7" s="8"/>
      <c r="AN7" s="4">
        <v>2</v>
      </c>
      <c r="AO7" s="4">
        <v>2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</row>
    <row r="8" spans="1:153" s="6" customFormat="1" ht="29.25" customHeight="1">
      <c r="A8" s="36"/>
      <c r="B8" s="7" t="s">
        <v>15</v>
      </c>
      <c r="C8" s="4"/>
      <c r="D8" s="4"/>
      <c r="E8" s="4"/>
      <c r="F8" s="4"/>
      <c r="G8" s="4"/>
      <c r="H8" s="4"/>
      <c r="I8" s="4">
        <v>3</v>
      </c>
      <c r="J8" s="4">
        <v>3</v>
      </c>
      <c r="K8" s="4"/>
      <c r="L8" s="4"/>
      <c r="M8" s="4"/>
      <c r="N8" s="4">
        <v>3</v>
      </c>
      <c r="O8" s="4">
        <v>3</v>
      </c>
      <c r="P8" s="4"/>
      <c r="Q8" s="4">
        <v>3</v>
      </c>
      <c r="R8" s="4">
        <v>3</v>
      </c>
      <c r="S8" s="4"/>
      <c r="T8" s="4"/>
      <c r="U8" s="4"/>
      <c r="V8" s="4"/>
      <c r="W8" s="4">
        <v>3</v>
      </c>
      <c r="X8" s="4"/>
      <c r="Y8" s="4"/>
      <c r="Z8" s="4"/>
      <c r="AA8" s="4"/>
      <c r="AB8" s="4">
        <v>3</v>
      </c>
      <c r="AC8" s="4">
        <v>3</v>
      </c>
      <c r="AD8" s="4"/>
      <c r="AE8" s="4"/>
      <c r="AF8" s="4"/>
      <c r="AG8" s="4">
        <v>3</v>
      </c>
      <c r="AH8" s="4"/>
      <c r="AI8" s="4"/>
      <c r="AJ8" s="4">
        <v>3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</row>
    <row r="9" spans="1:153" s="6" customFormat="1" ht="29.25" customHeight="1">
      <c r="A9" s="36"/>
      <c r="B9" s="7" t="s">
        <v>16</v>
      </c>
      <c r="C9" s="4"/>
      <c r="D9" s="4"/>
      <c r="E9" s="4"/>
      <c r="F9" s="4">
        <v>4</v>
      </c>
      <c r="G9" s="4">
        <v>4</v>
      </c>
      <c r="H9" s="4"/>
      <c r="I9" s="4"/>
      <c r="J9" s="4"/>
      <c r="K9" s="4">
        <v>4</v>
      </c>
      <c r="L9" s="4"/>
      <c r="M9" s="4"/>
      <c r="N9" s="4"/>
      <c r="O9" s="4"/>
      <c r="P9" s="4"/>
      <c r="Q9" s="4"/>
      <c r="R9" s="4"/>
      <c r="S9" s="4">
        <v>4</v>
      </c>
      <c r="T9" s="4"/>
      <c r="U9" s="4">
        <v>3</v>
      </c>
      <c r="V9" s="4"/>
      <c r="W9" s="4"/>
      <c r="X9" s="4">
        <v>4</v>
      </c>
      <c r="Y9" s="4"/>
      <c r="Z9" s="4">
        <v>4</v>
      </c>
      <c r="AA9" s="4"/>
      <c r="AB9" s="4"/>
      <c r="AC9" s="4"/>
      <c r="AD9" s="4"/>
      <c r="AE9" s="4"/>
      <c r="AF9" s="4"/>
      <c r="AG9" s="4"/>
      <c r="AH9" s="4"/>
      <c r="AI9" s="4"/>
      <c r="AJ9" s="8"/>
      <c r="AK9" s="4"/>
      <c r="AL9" s="4"/>
      <c r="AM9" s="4">
        <v>4</v>
      </c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</row>
    <row r="10" spans="1:153" s="6" customFormat="1" ht="29.25" customHeight="1">
      <c r="A10" s="36"/>
      <c r="B10" s="7" t="s">
        <v>26</v>
      </c>
      <c r="C10" s="4"/>
      <c r="D10" s="4"/>
      <c r="E10" s="4"/>
      <c r="F10" s="4"/>
      <c r="G10" s="4"/>
      <c r="H10" s="4">
        <v>5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>
        <v>5</v>
      </c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>
        <v>5</v>
      </c>
      <c r="AQ10" s="4">
        <v>5</v>
      </c>
      <c r="AR10" s="4"/>
      <c r="AS10" s="4"/>
      <c r="AT10" s="5"/>
      <c r="AU10" s="5"/>
      <c r="AV10" s="5"/>
      <c r="AW10" s="5"/>
    </row>
    <row r="11" spans="1:153" s="6" customFormat="1" ht="27.75" customHeight="1">
      <c r="B11" s="9" t="s">
        <v>7</v>
      </c>
      <c r="C11" s="44" t="s">
        <v>4</v>
      </c>
      <c r="D11" s="45"/>
      <c r="E11" s="45"/>
      <c r="F11" s="45"/>
      <c r="G11" s="4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153" s="6" customFormat="1" ht="26.25" customHeight="1">
      <c r="B12" s="9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5"/>
      <c r="J12" s="39" t="s">
        <v>17</v>
      </c>
      <c r="K12" s="39"/>
      <c r="L12" s="39"/>
      <c r="M12" s="5"/>
      <c r="N12" s="11"/>
      <c r="O12" s="38" t="s">
        <v>18</v>
      </c>
      <c r="P12" s="3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153" s="6" customFormat="1" ht="36" customHeight="1">
      <c r="A13" s="36" t="s">
        <v>9</v>
      </c>
      <c r="B13" s="12" t="s">
        <v>0</v>
      </c>
      <c r="C13" s="4">
        <f>COUNTIF(C$4:EV$4,C$12)</f>
        <v>18</v>
      </c>
      <c r="D13" s="4">
        <f>COUNTIF(C$4:EV$4,D$12)</f>
        <v>0</v>
      </c>
      <c r="E13" s="4">
        <f>COUNTIF(C$4:EV$4,E$12)</f>
        <v>0</v>
      </c>
      <c r="F13" s="4">
        <f>COUNTIF(C$4:EV$4,F$12)</f>
        <v>0</v>
      </c>
      <c r="G13" s="4">
        <f>COUNTIF(C$4:EV$4,G$12)</f>
        <v>0</v>
      </c>
      <c r="H13" s="5"/>
      <c r="I13" s="5"/>
      <c r="J13" s="47">
        <f>C13+D13+E13+F13+G13+C14+D14+E14+F14+G14</f>
        <v>42</v>
      </c>
      <c r="K13" s="48"/>
      <c r="L13" s="49"/>
      <c r="M13" s="5"/>
      <c r="N13" s="5"/>
      <c r="O13" s="35">
        <f>C13*100/42</f>
        <v>42.857142857142854</v>
      </c>
      <c r="P13" s="3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153" s="6" customFormat="1" ht="36" customHeight="1">
      <c r="A14" s="36"/>
      <c r="B14" s="12" t="s">
        <v>1</v>
      </c>
      <c r="C14" s="4">
        <f>COUNTIF(C$5:EV$5,C$12)</f>
        <v>0</v>
      </c>
      <c r="D14" s="4">
        <f>COUNTIF(C$5:EV$5,D$12)</f>
        <v>24</v>
      </c>
      <c r="E14" s="4">
        <f>COUNTIF(C$5:EV$5,E$12)</f>
        <v>0</v>
      </c>
      <c r="F14" s="4">
        <f>COUNTIF(C$5:EV$5,F$12)</f>
        <v>0</v>
      </c>
      <c r="G14" s="4">
        <f>COUNTIF(C$5:EV$5,G$12)</f>
        <v>0</v>
      </c>
      <c r="H14" s="5"/>
      <c r="I14" s="5"/>
      <c r="J14" s="50"/>
      <c r="K14" s="51"/>
      <c r="L14" s="52"/>
      <c r="M14" s="5"/>
      <c r="N14" s="5"/>
      <c r="O14" s="35">
        <f>D14*100/42</f>
        <v>57.142857142857146</v>
      </c>
      <c r="P14" s="3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153" s="6" customFormat="1" ht="36" customHeight="1">
      <c r="A15" s="36" t="s">
        <v>10</v>
      </c>
      <c r="B15" s="12" t="s">
        <v>0</v>
      </c>
      <c r="C15" s="4">
        <f>COUNTIF(C$6:EV$6,C$12)</f>
        <v>4</v>
      </c>
      <c r="D15" s="4">
        <f>COUNTIF(C$6:EV$6,D$12)</f>
        <v>1</v>
      </c>
      <c r="E15" s="4">
        <f>COUNTIF(C$6:EV$6,E$12)</f>
        <v>0</v>
      </c>
      <c r="F15" s="4">
        <f>COUNTIF(C$6:EV$6,F$12)</f>
        <v>0</v>
      </c>
      <c r="G15" s="4">
        <f>COUNTIF(C$6:EV$6,G$12)</f>
        <v>0</v>
      </c>
      <c r="H15" s="5"/>
      <c r="I15" s="5"/>
      <c r="J15" s="37">
        <f>C15+D15+E15+F15+G15+C16+D16+E16+F16+G16+C17+D17+E17+F17+G17+C18+D18+E18+F18+G18+C19+D19+E19+F19+G19</f>
        <v>42</v>
      </c>
      <c r="K15" s="37"/>
      <c r="L15" s="37"/>
      <c r="M15" s="5"/>
      <c r="N15" s="5"/>
      <c r="O15" s="35">
        <f>C15*100/42</f>
        <v>9.5238095238095237</v>
      </c>
      <c r="P15" s="3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153" s="6" customFormat="1" ht="36" customHeight="1">
      <c r="A16" s="36"/>
      <c r="B16" s="12" t="s">
        <v>1</v>
      </c>
      <c r="C16" s="4">
        <f>COUNTIF(C$7:EV$7,C$12)</f>
        <v>0</v>
      </c>
      <c r="D16" s="4">
        <f>COUNTIF(C$7:EV$7,D$12)</f>
        <v>14</v>
      </c>
      <c r="E16" s="4">
        <f>COUNTIF(C$7:EV$7,E$12)</f>
        <v>0</v>
      </c>
      <c r="F16" s="4">
        <f>COUNTIF(C$7:EV$7,F$12)</f>
        <v>0</v>
      </c>
      <c r="G16" s="4">
        <f>COUNTIF(C$7:EV$7,G$12)</f>
        <v>0</v>
      </c>
      <c r="H16" s="5"/>
      <c r="I16" s="5"/>
      <c r="J16" s="37"/>
      <c r="K16" s="37"/>
      <c r="L16" s="37"/>
      <c r="M16" s="5"/>
      <c r="N16" s="5"/>
      <c r="O16" s="35">
        <f>D16*100/42</f>
        <v>33.333333333333336</v>
      </c>
      <c r="P16" s="3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16" ht="36" customHeight="1">
      <c r="A17" s="36"/>
      <c r="B17" s="12" t="s">
        <v>2</v>
      </c>
      <c r="C17" s="4">
        <f>COUNTIF(C$8:EV$8,C$12)</f>
        <v>0</v>
      </c>
      <c r="D17" s="4">
        <f>COUNTIF(C$8:EV$8,D$12)</f>
        <v>0</v>
      </c>
      <c r="E17" s="4">
        <f>COUNTIF(C$8:EV$8,E$12)</f>
        <v>11</v>
      </c>
      <c r="F17" s="4">
        <f>COUNTIF(C$8:EV$8,F$12)</f>
        <v>0</v>
      </c>
      <c r="G17" s="4">
        <f>COUNTIF(C$8:EV$8,G$12)</f>
        <v>0</v>
      </c>
      <c r="J17" s="37"/>
      <c r="K17" s="37"/>
      <c r="L17" s="37"/>
      <c r="O17" s="35">
        <f>E17*100/42</f>
        <v>26.19047619047619</v>
      </c>
      <c r="P17" s="35"/>
    </row>
    <row r="18" spans="1:16" ht="36" customHeight="1">
      <c r="A18" s="36"/>
      <c r="B18" s="12" t="s">
        <v>6</v>
      </c>
      <c r="C18" s="4">
        <f>COUNTIF(C$9:EV$9,C$12)</f>
        <v>0</v>
      </c>
      <c r="D18" s="4">
        <f>COUNTIF(C$9:EV$9,D$12)</f>
        <v>0</v>
      </c>
      <c r="E18" s="4">
        <f>COUNTIF(C$9:EV$9,E$12)</f>
        <v>1</v>
      </c>
      <c r="F18" s="4">
        <f>COUNTIF(C$9:EV$9,F$12)</f>
        <v>7</v>
      </c>
      <c r="G18" s="4">
        <f>COUNTIF(C$9:EV$9,G$12)</f>
        <v>0</v>
      </c>
      <c r="J18" s="37"/>
      <c r="K18" s="37"/>
      <c r="L18" s="37"/>
      <c r="O18" s="35">
        <f>F18*100/42</f>
        <v>16.666666666666668</v>
      </c>
      <c r="P18" s="35"/>
    </row>
    <row r="19" spans="1:16" ht="27.75" customHeight="1">
      <c r="A19" s="36"/>
      <c r="B19" s="12" t="s">
        <v>27</v>
      </c>
      <c r="C19" s="4">
        <f>COUNTIF(C$10:EV$10,C$12)</f>
        <v>0</v>
      </c>
      <c r="D19" s="4">
        <f>COUNTIF(C$10:EV$10,D$12)</f>
        <v>0</v>
      </c>
      <c r="E19" s="4">
        <f>COUNTIF(C$10:EV$10,E$12)</f>
        <v>0</v>
      </c>
      <c r="F19" s="4">
        <f>COUNTIF(C$10:EV$10,F$12)</f>
        <v>0</v>
      </c>
      <c r="G19" s="4">
        <f>COUNTIF(C$10:EV$10,G$12)</f>
        <v>4</v>
      </c>
      <c r="J19" s="37"/>
      <c r="K19" s="37"/>
      <c r="L19" s="37"/>
      <c r="O19" s="35">
        <f>G19*100/42</f>
        <v>9.5238095238095237</v>
      </c>
      <c r="P19" s="35"/>
    </row>
  </sheetData>
  <mergeCells count="19">
    <mergeCell ref="A4:A5"/>
    <mergeCell ref="C11:G11"/>
    <mergeCell ref="J13:L14"/>
    <mergeCell ref="A1:X1"/>
    <mergeCell ref="O17:P17"/>
    <mergeCell ref="O18:P18"/>
    <mergeCell ref="A6:A10"/>
    <mergeCell ref="A15:A19"/>
    <mergeCell ref="J15:L19"/>
    <mergeCell ref="O19:P19"/>
    <mergeCell ref="O12:P12"/>
    <mergeCell ref="O13:P13"/>
    <mergeCell ref="O14:P14"/>
    <mergeCell ref="O15:P15"/>
    <mergeCell ref="O16:P16"/>
    <mergeCell ref="A13:A14"/>
    <mergeCell ref="J12:L12"/>
    <mergeCell ref="A2:B2"/>
    <mergeCell ref="A3:B3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W17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3" sqref="A3"/>
      <selection pane="bottomRight" sqref="A1:X1"/>
    </sheetView>
  </sheetViews>
  <sheetFormatPr defaultColWidth="7.42578125" defaultRowHeight="17.25"/>
  <cols>
    <col min="1" max="1" width="24.28515625" style="19" customWidth="1"/>
    <col min="2" max="2" width="48.42578125" style="31" customWidth="1"/>
    <col min="3" max="49" width="7.42578125" style="18"/>
    <col min="50" max="16384" width="7.42578125" style="19"/>
  </cols>
  <sheetData>
    <row r="1" spans="1:153" ht="37.5" customHeight="1" thickBot="1">
      <c r="A1" s="55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153" s="20" customFormat="1" ht="26.25" customHeight="1">
      <c r="A2" s="60" t="s">
        <v>28</v>
      </c>
      <c r="B2" s="6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153" s="23" customFormat="1" ht="24">
      <c r="A3" s="59" t="s">
        <v>3</v>
      </c>
      <c r="B3" s="59"/>
      <c r="C3" s="16">
        <v>1</v>
      </c>
      <c r="D3" s="16">
        <v>2</v>
      </c>
      <c r="E3" s="16">
        <v>3</v>
      </c>
      <c r="F3" s="16">
        <v>4</v>
      </c>
      <c r="G3" s="16">
        <v>5</v>
      </c>
      <c r="H3" s="16">
        <v>6</v>
      </c>
      <c r="I3" s="16">
        <v>7</v>
      </c>
      <c r="J3" s="16">
        <v>8</v>
      </c>
      <c r="K3" s="16">
        <v>9</v>
      </c>
      <c r="L3" s="16">
        <v>10</v>
      </c>
      <c r="M3" s="16">
        <v>11</v>
      </c>
      <c r="N3" s="16">
        <v>12</v>
      </c>
      <c r="O3" s="16">
        <v>13</v>
      </c>
      <c r="P3" s="16">
        <v>14</v>
      </c>
      <c r="Q3" s="16">
        <v>15</v>
      </c>
      <c r="R3" s="16">
        <v>16</v>
      </c>
      <c r="S3" s="16">
        <v>17</v>
      </c>
      <c r="T3" s="16">
        <v>18</v>
      </c>
      <c r="U3" s="16">
        <v>19</v>
      </c>
      <c r="V3" s="16">
        <v>20</v>
      </c>
      <c r="W3" s="16">
        <v>21</v>
      </c>
      <c r="X3" s="16">
        <v>22</v>
      </c>
      <c r="Y3" s="16">
        <v>23</v>
      </c>
      <c r="Z3" s="16">
        <v>24</v>
      </c>
      <c r="AA3" s="16">
        <v>25</v>
      </c>
      <c r="AB3" s="16">
        <v>26</v>
      </c>
      <c r="AC3" s="16">
        <v>27</v>
      </c>
      <c r="AD3" s="16">
        <v>28</v>
      </c>
      <c r="AE3" s="16">
        <v>29</v>
      </c>
      <c r="AF3" s="16">
        <v>30</v>
      </c>
      <c r="AG3" s="16">
        <v>31</v>
      </c>
      <c r="AH3" s="16">
        <v>32</v>
      </c>
      <c r="AI3" s="16">
        <v>33</v>
      </c>
      <c r="AJ3" s="16">
        <v>34</v>
      </c>
      <c r="AK3" s="16">
        <v>35</v>
      </c>
      <c r="AL3" s="16">
        <v>36</v>
      </c>
      <c r="AM3" s="16">
        <v>37</v>
      </c>
      <c r="AN3" s="16">
        <v>38</v>
      </c>
      <c r="AO3" s="16">
        <v>39</v>
      </c>
      <c r="AP3" s="16">
        <v>40</v>
      </c>
      <c r="AQ3" s="16">
        <v>41</v>
      </c>
      <c r="AR3" s="16">
        <v>42</v>
      </c>
      <c r="AS3" s="16">
        <v>43</v>
      </c>
      <c r="AT3" s="16">
        <v>44</v>
      </c>
      <c r="AU3" s="16">
        <v>45</v>
      </c>
      <c r="AV3" s="16">
        <v>46</v>
      </c>
      <c r="AW3" s="16">
        <v>47</v>
      </c>
      <c r="AX3" s="16">
        <v>48</v>
      </c>
      <c r="AY3" s="16">
        <v>49</v>
      </c>
      <c r="AZ3" s="16">
        <v>50</v>
      </c>
      <c r="BA3" s="16">
        <v>51</v>
      </c>
      <c r="BB3" s="16">
        <v>52</v>
      </c>
      <c r="BC3" s="16">
        <v>53</v>
      </c>
      <c r="BD3" s="16">
        <v>54</v>
      </c>
      <c r="BE3" s="16">
        <v>55</v>
      </c>
      <c r="BF3" s="16">
        <v>56</v>
      </c>
      <c r="BG3" s="16">
        <v>57</v>
      </c>
      <c r="BH3" s="16">
        <v>58</v>
      </c>
      <c r="BI3" s="16">
        <v>59</v>
      </c>
      <c r="BJ3" s="16">
        <v>60</v>
      </c>
      <c r="BK3" s="16">
        <v>61</v>
      </c>
      <c r="BL3" s="16">
        <v>62</v>
      </c>
      <c r="BM3" s="16">
        <v>63</v>
      </c>
      <c r="BN3" s="16">
        <v>64</v>
      </c>
      <c r="BO3" s="16">
        <v>65</v>
      </c>
      <c r="BP3" s="16">
        <v>66</v>
      </c>
      <c r="BQ3" s="16">
        <v>67</v>
      </c>
      <c r="BR3" s="16">
        <v>68</v>
      </c>
      <c r="BS3" s="16">
        <v>69</v>
      </c>
      <c r="BT3" s="16">
        <v>70</v>
      </c>
      <c r="BU3" s="16">
        <v>71</v>
      </c>
      <c r="BV3" s="16">
        <v>72</v>
      </c>
      <c r="BW3" s="16">
        <v>73</v>
      </c>
      <c r="BX3" s="16">
        <v>74</v>
      </c>
      <c r="BY3" s="16">
        <v>75</v>
      </c>
      <c r="BZ3" s="16">
        <v>76</v>
      </c>
      <c r="CA3" s="16">
        <v>77</v>
      </c>
      <c r="CB3" s="16">
        <v>78</v>
      </c>
      <c r="CC3" s="16">
        <v>79</v>
      </c>
      <c r="CD3" s="16">
        <v>80</v>
      </c>
      <c r="CE3" s="16">
        <v>81</v>
      </c>
      <c r="CF3" s="16">
        <v>82</v>
      </c>
      <c r="CG3" s="16">
        <v>83</v>
      </c>
      <c r="CH3" s="16">
        <v>84</v>
      </c>
      <c r="CI3" s="16">
        <v>85</v>
      </c>
      <c r="CJ3" s="16">
        <v>86</v>
      </c>
      <c r="CK3" s="16">
        <v>87</v>
      </c>
      <c r="CL3" s="16">
        <v>88</v>
      </c>
      <c r="CM3" s="16">
        <v>89</v>
      </c>
      <c r="CN3" s="16">
        <v>90</v>
      </c>
      <c r="CO3" s="16">
        <v>91</v>
      </c>
      <c r="CP3" s="16">
        <v>92</v>
      </c>
      <c r="CQ3" s="16">
        <v>93</v>
      </c>
      <c r="CR3" s="16">
        <v>94</v>
      </c>
      <c r="CS3" s="16">
        <v>95</v>
      </c>
      <c r="CT3" s="16">
        <v>96</v>
      </c>
      <c r="CU3" s="16">
        <v>97</v>
      </c>
      <c r="CV3" s="16">
        <v>98</v>
      </c>
      <c r="CW3" s="16">
        <v>99</v>
      </c>
      <c r="CX3" s="16">
        <v>100</v>
      </c>
      <c r="CY3" s="16">
        <v>101</v>
      </c>
      <c r="CZ3" s="16">
        <v>102</v>
      </c>
      <c r="DA3" s="16">
        <v>103</v>
      </c>
      <c r="DB3" s="16">
        <v>104</v>
      </c>
      <c r="DC3" s="16">
        <v>105</v>
      </c>
      <c r="DD3" s="16">
        <v>106</v>
      </c>
      <c r="DE3" s="16">
        <v>107</v>
      </c>
      <c r="DF3" s="16">
        <v>108</v>
      </c>
      <c r="DG3" s="16">
        <v>109</v>
      </c>
      <c r="DH3" s="16">
        <v>110</v>
      </c>
      <c r="DI3" s="16">
        <v>111</v>
      </c>
      <c r="DJ3" s="16">
        <v>112</v>
      </c>
      <c r="DK3" s="16">
        <v>113</v>
      </c>
      <c r="DL3" s="16">
        <v>114</v>
      </c>
      <c r="DM3" s="16">
        <v>115</v>
      </c>
      <c r="DN3" s="16">
        <v>116</v>
      </c>
      <c r="DO3" s="16">
        <v>117</v>
      </c>
      <c r="DP3" s="16">
        <v>118</v>
      </c>
      <c r="DQ3" s="16">
        <v>119</v>
      </c>
      <c r="DR3" s="16">
        <v>120</v>
      </c>
      <c r="DS3" s="16">
        <v>121</v>
      </c>
      <c r="DT3" s="16">
        <v>122</v>
      </c>
      <c r="DU3" s="16">
        <v>123</v>
      </c>
      <c r="DV3" s="16">
        <v>124</v>
      </c>
      <c r="DW3" s="16">
        <v>125</v>
      </c>
      <c r="DX3" s="16">
        <v>126</v>
      </c>
      <c r="DY3" s="16">
        <v>127</v>
      </c>
      <c r="DZ3" s="16">
        <v>128</v>
      </c>
      <c r="EA3" s="16">
        <v>129</v>
      </c>
      <c r="EB3" s="16">
        <v>130</v>
      </c>
      <c r="EC3" s="16">
        <v>131</v>
      </c>
      <c r="ED3" s="16">
        <v>132</v>
      </c>
      <c r="EE3" s="16">
        <v>133</v>
      </c>
      <c r="EF3" s="16">
        <v>134</v>
      </c>
      <c r="EG3" s="16">
        <v>135</v>
      </c>
      <c r="EH3" s="16">
        <v>136</v>
      </c>
      <c r="EI3" s="16">
        <v>137</v>
      </c>
      <c r="EJ3" s="16">
        <v>138</v>
      </c>
      <c r="EK3" s="16">
        <v>139</v>
      </c>
      <c r="EL3" s="16">
        <v>140</v>
      </c>
      <c r="EM3" s="16">
        <v>141</v>
      </c>
      <c r="EN3" s="16">
        <v>142</v>
      </c>
      <c r="EO3" s="16">
        <v>143</v>
      </c>
      <c r="EP3" s="16">
        <v>144</v>
      </c>
      <c r="EQ3" s="16">
        <v>145</v>
      </c>
      <c r="ER3" s="16">
        <v>146</v>
      </c>
      <c r="ES3" s="16">
        <v>147</v>
      </c>
      <c r="ET3" s="16">
        <v>148</v>
      </c>
      <c r="EU3" s="16">
        <v>149</v>
      </c>
      <c r="EV3" s="16">
        <v>150</v>
      </c>
      <c r="EW3" s="22"/>
    </row>
    <row r="4" spans="1:153" s="23" customFormat="1" ht="29.25" customHeight="1">
      <c r="A4" s="36" t="s">
        <v>29</v>
      </c>
      <c r="B4" s="7" t="s">
        <v>22</v>
      </c>
      <c r="C4" s="16">
        <v>5</v>
      </c>
      <c r="D4" s="16">
        <v>4</v>
      </c>
      <c r="E4" s="16">
        <v>5</v>
      </c>
      <c r="F4" s="16">
        <v>5</v>
      </c>
      <c r="G4" s="16">
        <v>5</v>
      </c>
      <c r="H4" s="16">
        <v>5</v>
      </c>
      <c r="I4" s="16">
        <v>5</v>
      </c>
      <c r="J4" s="16">
        <v>5</v>
      </c>
      <c r="K4" s="16">
        <v>5</v>
      </c>
      <c r="L4" s="16">
        <v>5</v>
      </c>
      <c r="M4" s="16">
        <v>5</v>
      </c>
      <c r="N4" s="16">
        <v>5</v>
      </c>
      <c r="O4" s="16">
        <v>5</v>
      </c>
      <c r="P4" s="16">
        <v>5</v>
      </c>
      <c r="Q4" s="16">
        <v>4</v>
      </c>
      <c r="R4" s="16">
        <v>5</v>
      </c>
      <c r="S4" s="16">
        <v>5</v>
      </c>
      <c r="T4" s="16">
        <v>5</v>
      </c>
      <c r="U4" s="16">
        <v>5</v>
      </c>
      <c r="V4" s="16">
        <v>5</v>
      </c>
      <c r="W4" s="16">
        <v>5</v>
      </c>
      <c r="X4" s="16">
        <v>5</v>
      </c>
      <c r="Y4" s="16">
        <v>4</v>
      </c>
      <c r="Z4" s="16">
        <v>4</v>
      </c>
      <c r="AA4" s="16">
        <v>5</v>
      </c>
      <c r="AB4" s="16">
        <v>4</v>
      </c>
      <c r="AC4" s="16">
        <v>4</v>
      </c>
      <c r="AD4" s="16">
        <v>4</v>
      </c>
      <c r="AE4" s="16">
        <v>5</v>
      </c>
      <c r="AF4" s="16">
        <v>5</v>
      </c>
      <c r="AG4" s="16">
        <v>5</v>
      </c>
      <c r="AH4" s="16">
        <v>5</v>
      </c>
      <c r="AI4" s="16">
        <v>3</v>
      </c>
      <c r="AJ4" s="16">
        <v>5</v>
      </c>
      <c r="AK4" s="16">
        <v>5</v>
      </c>
      <c r="AL4" s="16">
        <v>4</v>
      </c>
      <c r="AM4" s="16">
        <v>4</v>
      </c>
      <c r="AN4" s="16">
        <v>5</v>
      </c>
      <c r="AO4" s="16">
        <v>4</v>
      </c>
      <c r="AP4" s="16">
        <v>5</v>
      </c>
      <c r="AQ4" s="16">
        <v>5</v>
      </c>
      <c r="AR4" s="16">
        <v>5</v>
      </c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</row>
    <row r="5" spans="1:153" s="23" customFormat="1" ht="29.25" customHeight="1">
      <c r="A5" s="36"/>
      <c r="B5" s="7" t="s">
        <v>23</v>
      </c>
      <c r="C5" s="16">
        <v>5</v>
      </c>
      <c r="D5" s="16">
        <v>4</v>
      </c>
      <c r="E5" s="16">
        <v>5</v>
      </c>
      <c r="F5" s="16">
        <v>4</v>
      </c>
      <c r="G5" s="16">
        <v>5</v>
      </c>
      <c r="H5" s="16">
        <v>5</v>
      </c>
      <c r="I5" s="16">
        <v>5</v>
      </c>
      <c r="J5" s="16">
        <v>5</v>
      </c>
      <c r="K5" s="16">
        <v>5</v>
      </c>
      <c r="L5" s="16">
        <v>5</v>
      </c>
      <c r="M5" s="16">
        <v>5</v>
      </c>
      <c r="N5" s="16">
        <v>5</v>
      </c>
      <c r="O5" s="16">
        <v>5</v>
      </c>
      <c r="P5" s="16">
        <v>5</v>
      </c>
      <c r="Q5" s="16">
        <v>4</v>
      </c>
      <c r="R5" s="16">
        <v>5</v>
      </c>
      <c r="S5" s="16">
        <v>5</v>
      </c>
      <c r="T5" s="16">
        <v>5</v>
      </c>
      <c r="U5" s="16">
        <v>5</v>
      </c>
      <c r="V5" s="16">
        <v>5</v>
      </c>
      <c r="W5" s="16">
        <v>5</v>
      </c>
      <c r="X5" s="16">
        <v>5</v>
      </c>
      <c r="Y5" s="16">
        <v>4</v>
      </c>
      <c r="Z5" s="16">
        <v>4</v>
      </c>
      <c r="AA5" s="16">
        <v>5</v>
      </c>
      <c r="AB5" s="16">
        <v>4</v>
      </c>
      <c r="AC5" s="16">
        <v>4</v>
      </c>
      <c r="AD5" s="16">
        <v>4</v>
      </c>
      <c r="AE5" s="16">
        <v>5</v>
      </c>
      <c r="AF5" s="16">
        <v>5</v>
      </c>
      <c r="AG5" s="16">
        <v>5</v>
      </c>
      <c r="AH5" s="16">
        <v>4</v>
      </c>
      <c r="AI5" s="16">
        <v>4</v>
      </c>
      <c r="AJ5" s="16">
        <v>5</v>
      </c>
      <c r="AK5" s="16">
        <v>5</v>
      </c>
      <c r="AL5" s="16">
        <v>4</v>
      </c>
      <c r="AM5" s="16">
        <v>4</v>
      </c>
      <c r="AN5" s="16">
        <v>5</v>
      </c>
      <c r="AO5" s="16">
        <v>4</v>
      </c>
      <c r="AP5" s="16">
        <v>5</v>
      </c>
      <c r="AQ5" s="16">
        <v>5</v>
      </c>
      <c r="AR5" s="16">
        <v>5</v>
      </c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</row>
    <row r="6" spans="1:153" s="23" customFormat="1" ht="29.25" customHeight="1">
      <c r="A6" s="36"/>
      <c r="B6" s="7" t="s">
        <v>24</v>
      </c>
      <c r="C6" s="16">
        <v>5</v>
      </c>
      <c r="D6" s="16">
        <v>4</v>
      </c>
      <c r="E6" s="16">
        <v>5</v>
      </c>
      <c r="F6" s="16">
        <v>5</v>
      </c>
      <c r="G6" s="16">
        <v>5</v>
      </c>
      <c r="H6" s="16">
        <v>5</v>
      </c>
      <c r="I6" s="16">
        <v>5</v>
      </c>
      <c r="J6" s="16">
        <v>5</v>
      </c>
      <c r="K6" s="16">
        <v>5</v>
      </c>
      <c r="L6" s="16">
        <v>5</v>
      </c>
      <c r="M6" s="16">
        <v>5</v>
      </c>
      <c r="N6" s="16">
        <v>5</v>
      </c>
      <c r="O6" s="16">
        <v>5</v>
      </c>
      <c r="P6" s="16">
        <v>5</v>
      </c>
      <c r="Q6" s="16">
        <v>4</v>
      </c>
      <c r="R6" s="16">
        <v>5</v>
      </c>
      <c r="S6" s="16">
        <v>5</v>
      </c>
      <c r="T6" s="16">
        <v>5</v>
      </c>
      <c r="U6" s="16">
        <v>5</v>
      </c>
      <c r="V6" s="16">
        <v>5</v>
      </c>
      <c r="W6" s="16">
        <v>5</v>
      </c>
      <c r="X6" s="16">
        <v>5</v>
      </c>
      <c r="Y6" s="16">
        <v>4</v>
      </c>
      <c r="Z6" s="16">
        <v>4</v>
      </c>
      <c r="AA6" s="16">
        <v>5</v>
      </c>
      <c r="AB6" s="16">
        <v>4</v>
      </c>
      <c r="AC6" s="16">
        <v>4</v>
      </c>
      <c r="AD6" s="16">
        <v>4</v>
      </c>
      <c r="AE6" s="16">
        <v>5</v>
      </c>
      <c r="AF6" s="16">
        <v>5</v>
      </c>
      <c r="AG6" s="16">
        <v>5</v>
      </c>
      <c r="AH6" s="16">
        <v>4</v>
      </c>
      <c r="AI6" s="16">
        <v>4</v>
      </c>
      <c r="AJ6" s="16">
        <v>5</v>
      </c>
      <c r="AK6" s="16">
        <v>5</v>
      </c>
      <c r="AL6" s="16">
        <v>4</v>
      </c>
      <c r="AM6" s="16">
        <v>4</v>
      </c>
      <c r="AN6" s="16">
        <v>5</v>
      </c>
      <c r="AO6" s="16">
        <v>4</v>
      </c>
      <c r="AP6" s="16">
        <v>5</v>
      </c>
      <c r="AQ6" s="16">
        <v>5</v>
      </c>
      <c r="AR6" s="16">
        <v>5</v>
      </c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</row>
    <row r="7" spans="1:153" s="23" customFormat="1" ht="29.25" customHeight="1">
      <c r="A7" s="36"/>
      <c r="B7" s="7" t="s">
        <v>25</v>
      </c>
      <c r="C7" s="16">
        <v>5</v>
      </c>
      <c r="D7" s="16">
        <v>4</v>
      </c>
      <c r="E7" s="16">
        <v>5</v>
      </c>
      <c r="F7" s="16">
        <v>4</v>
      </c>
      <c r="G7" s="16">
        <v>5</v>
      </c>
      <c r="H7" s="16">
        <v>5</v>
      </c>
      <c r="I7" s="16">
        <v>5</v>
      </c>
      <c r="J7" s="16">
        <v>5</v>
      </c>
      <c r="K7" s="16">
        <v>5</v>
      </c>
      <c r="L7" s="16">
        <v>4</v>
      </c>
      <c r="M7" s="16">
        <v>5</v>
      </c>
      <c r="N7" s="16">
        <v>5</v>
      </c>
      <c r="O7" s="16">
        <v>5</v>
      </c>
      <c r="P7" s="16">
        <v>5</v>
      </c>
      <c r="Q7" s="16">
        <v>4</v>
      </c>
      <c r="R7" s="16">
        <v>5</v>
      </c>
      <c r="S7" s="16">
        <v>5</v>
      </c>
      <c r="T7" s="16">
        <v>5</v>
      </c>
      <c r="U7" s="16">
        <v>5</v>
      </c>
      <c r="V7" s="16">
        <v>5</v>
      </c>
      <c r="W7" s="16">
        <v>5</v>
      </c>
      <c r="X7" s="16">
        <v>5</v>
      </c>
      <c r="Y7" s="16">
        <v>4</v>
      </c>
      <c r="Z7" s="16">
        <v>4</v>
      </c>
      <c r="AA7" s="16">
        <v>5</v>
      </c>
      <c r="AB7" s="16">
        <v>4</v>
      </c>
      <c r="AC7" s="16">
        <v>4</v>
      </c>
      <c r="AD7" s="16">
        <v>4</v>
      </c>
      <c r="AE7" s="16">
        <v>5</v>
      </c>
      <c r="AF7" s="16">
        <v>5</v>
      </c>
      <c r="AG7" s="16">
        <v>5</v>
      </c>
      <c r="AH7" s="16">
        <v>4</v>
      </c>
      <c r="AI7" s="16">
        <v>4</v>
      </c>
      <c r="AJ7" s="16">
        <v>5</v>
      </c>
      <c r="AK7" s="16">
        <v>5</v>
      </c>
      <c r="AL7" s="16">
        <v>4</v>
      </c>
      <c r="AM7" s="16">
        <v>4</v>
      </c>
      <c r="AN7" s="16">
        <v>5</v>
      </c>
      <c r="AO7" s="16">
        <v>4</v>
      </c>
      <c r="AP7" s="16">
        <v>5</v>
      </c>
      <c r="AQ7" s="16">
        <v>5</v>
      </c>
      <c r="AR7" s="16">
        <v>5</v>
      </c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</row>
    <row r="8" spans="1:153" s="23" customFormat="1" ht="23.25" customHeight="1">
      <c r="B8" s="2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</row>
    <row r="9" spans="1:153" s="23" customFormat="1" ht="29.25" customHeight="1">
      <c r="B9" s="24" t="s">
        <v>7</v>
      </c>
      <c r="C9" s="56" t="s">
        <v>4</v>
      </c>
      <c r="D9" s="57"/>
      <c r="E9" s="57"/>
      <c r="F9" s="57"/>
      <c r="G9" s="58"/>
      <c r="H9" s="22"/>
      <c r="I9" s="22"/>
      <c r="J9" s="22"/>
      <c r="K9" s="22"/>
      <c r="L9" s="22"/>
      <c r="M9" s="22"/>
      <c r="N9" s="22"/>
      <c r="O9" s="22"/>
      <c r="P9" s="22"/>
      <c r="Q9" s="65" t="s">
        <v>21</v>
      </c>
      <c r="R9" s="66" t="s">
        <v>20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</row>
    <row r="10" spans="1:153" s="23" customFormat="1" ht="33">
      <c r="B10" s="24"/>
      <c r="C10" s="25">
        <v>1</v>
      </c>
      <c r="D10" s="25">
        <v>2</v>
      </c>
      <c r="E10" s="25">
        <v>3</v>
      </c>
      <c r="F10" s="25">
        <v>4</v>
      </c>
      <c r="G10" s="25">
        <v>5</v>
      </c>
      <c r="H10" s="22"/>
      <c r="I10" s="22"/>
      <c r="J10" s="59" t="s">
        <v>5</v>
      </c>
      <c r="K10" s="59"/>
      <c r="L10" s="22"/>
      <c r="M10" s="38" t="s">
        <v>19</v>
      </c>
      <c r="N10" s="38"/>
      <c r="O10" s="70" t="s">
        <v>18</v>
      </c>
      <c r="P10" s="71"/>
      <c r="Q10" s="65"/>
      <c r="R10" s="66"/>
      <c r="S10" s="26" t="s">
        <v>18</v>
      </c>
      <c r="T10" s="27"/>
      <c r="U10" s="28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</row>
    <row r="11" spans="1:153" s="23" customFormat="1" ht="36" customHeight="1">
      <c r="A11" s="36" t="s">
        <v>30</v>
      </c>
      <c r="B11" s="29" t="s">
        <v>22</v>
      </c>
      <c r="C11" s="16">
        <f>COUNTIF(C$4:EV$4,C$10)</f>
        <v>0</v>
      </c>
      <c r="D11" s="16">
        <f>COUNTIF(C$4:EV$4,D$10)</f>
        <v>0</v>
      </c>
      <c r="E11" s="16">
        <f>COUNTIF(C$4:EV$4,E$10)</f>
        <v>1</v>
      </c>
      <c r="F11" s="16">
        <f>COUNTIF(C$4:EV$4,F$10)</f>
        <v>10</v>
      </c>
      <c r="G11" s="16">
        <f>COUNTIF(C$4:EV$4,G$10)</f>
        <v>31</v>
      </c>
      <c r="H11" s="22"/>
      <c r="I11" s="22"/>
      <c r="J11" s="37">
        <f>C11+D11+E11+F11+G11</f>
        <v>42</v>
      </c>
      <c r="K11" s="37"/>
      <c r="L11" s="22"/>
      <c r="M11" s="54">
        <f>((C11*1)+(D11*2)+(E11*3)+(F11*4)+(G11*5))/42</f>
        <v>4.7142857142857144</v>
      </c>
      <c r="N11" s="54"/>
      <c r="O11" s="53">
        <f>(C4+D4+E4+F4+G4+H4+I4+J4+K4+L4+M4+N4+O4+P4+Q4+R4+S4+T4+U4+V4+W4+X4+Y4+Z4+AA4+AB4+AC4+AD4+AE4+AF4+AG4+AH4+AI4+AJ4+AK4+AL4+AM4+AN4+AO4+AP4+AQ4+AR4)*100/210</f>
        <v>94.285714285714292</v>
      </c>
      <c r="P11" s="53"/>
      <c r="Q11" s="17">
        <f>C4+D4+E4+F4+G4+H4+I4+J4+K4+L4+M4+N4+O4+P4+Q4+R4+S4+T4+U4+V4+W4+X4+Y4+Z4+AA4+AB4+AC4+AD4+AE4+AF4+AG4+AH4+AI4+AJ4+AK4+AL4+AM4+AN4+AO4+AP4+AQ4+AR4</f>
        <v>198</v>
      </c>
      <c r="R11" s="67">
        <f>(Q11+Q12+Q13+Q14)</f>
        <v>789</v>
      </c>
      <c r="S11" s="62">
        <f>R11*100/840</f>
        <v>93.928571428571431</v>
      </c>
      <c r="T11" s="30"/>
      <c r="U11" s="28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</row>
    <row r="12" spans="1:153" s="23" customFormat="1" ht="36" customHeight="1">
      <c r="A12" s="36"/>
      <c r="B12" s="29" t="s">
        <v>23</v>
      </c>
      <c r="C12" s="16">
        <f>COUNTIF(C$5:EV$5,C$10)</f>
        <v>0</v>
      </c>
      <c r="D12" s="16">
        <f>COUNTIF(C$5:EV$5,D$10)</f>
        <v>0</v>
      </c>
      <c r="E12" s="16">
        <f>COUNTIF(C$5:EV$5,E$10)</f>
        <v>0</v>
      </c>
      <c r="F12" s="16">
        <f>COUNTIF(C$5:EV$5,F$10)</f>
        <v>13</v>
      </c>
      <c r="G12" s="16">
        <f>COUNTIF(C$5:EV$5,G$10)</f>
        <v>29</v>
      </c>
      <c r="H12" s="22"/>
      <c r="I12" s="22"/>
      <c r="J12" s="37">
        <f>C12+D12+E12+F12+G12</f>
        <v>42</v>
      </c>
      <c r="K12" s="37"/>
      <c r="L12" s="22"/>
      <c r="M12" s="54">
        <f>((C12*1)+(D12*2)+(E12*3)+(F12*4)+(G12*5))/42</f>
        <v>4.6904761904761907</v>
      </c>
      <c r="N12" s="54"/>
      <c r="O12" s="53">
        <f>(C5+D5+E5+F5+G5+H5+I5+J5+K5+L5+M5+N5+O5+P5+Q5+R5+S5+T5+U5+V5+W5+X5+Y5+Z5+AA5+AB5+AC5+AD5+AE5+AF5+AG5+AH5+AI5+AJ5+AK5+AL5+AM5+AN5+AO5+AP5+AQ5+AR5)*100/210</f>
        <v>93.80952380952381</v>
      </c>
      <c r="P12" s="53"/>
      <c r="Q12" s="17">
        <f>C5+D5+E5+F5+G5+H5+I5+J5+K5+L5+M5+N5+O5+P5+Q5+R5+S5+T5+U5+V5+W5+X5+Y5+Z5+AA5+AB5+AC5+AD5+AE5+AF5+AG5+AH5+AI5+AJ5+AK5+AL5+AM5+AN5+AO5+AP5+AQ5+AR5</f>
        <v>197</v>
      </c>
      <c r="R12" s="68"/>
      <c r="S12" s="63"/>
      <c r="T12" s="30"/>
      <c r="U12" s="28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</row>
    <row r="13" spans="1:153" s="23" customFormat="1" ht="36" customHeight="1">
      <c r="A13" s="36"/>
      <c r="B13" s="29" t="s">
        <v>24</v>
      </c>
      <c r="C13" s="16">
        <f>COUNTIF(C$6:EV$6,C$10)</f>
        <v>0</v>
      </c>
      <c r="D13" s="16">
        <f>COUNTIF(C$6:EV$6,D$10)</f>
        <v>0</v>
      </c>
      <c r="E13" s="16">
        <f>COUNTIF(C$6:EV$6,E$10)</f>
        <v>0</v>
      </c>
      <c r="F13" s="16">
        <f>COUNTIF(C$6:EV$6,F$10)</f>
        <v>12</v>
      </c>
      <c r="G13" s="16">
        <f>COUNTIF(C$6:EV$6,G$10)</f>
        <v>30</v>
      </c>
      <c r="H13" s="22"/>
      <c r="I13" s="22"/>
      <c r="J13" s="37">
        <f>SUM(C13:G13)</f>
        <v>42</v>
      </c>
      <c r="K13" s="37"/>
      <c r="L13" s="22"/>
      <c r="M13" s="54">
        <f>((C13*1)+(D13*2)+(E13*3)+(F13*4)+(G13*5))/42</f>
        <v>4.7142857142857144</v>
      </c>
      <c r="N13" s="54"/>
      <c r="O13" s="53">
        <f>(C6+D6+E6+F6+G6+H6+I6+J6+K6+L6+M6+N6+O6+P6+Q6+R6+S6+T6+U6+V6+W6+X6+Y6+Z6+AA6+AB6+AC6+AD6+AE6+AF6+AG6+AH6+AI6+AJ6+AK6+AL6+AM6+AN6+AO6+AP6+AQ6+AR6)*100/210</f>
        <v>94.285714285714292</v>
      </c>
      <c r="P13" s="53"/>
      <c r="Q13" s="17">
        <f>C6+D6+E6+F6+G6+H6+I6+J6+K6+L6+M6+N6+O6+P6+Q6+R6+S6+T6+U6+V6+W6+X6+Y6+Z6+AA6+AB6+AC6+AD6+AE6+AF6+AG6+AH6+AI6+AJ6+AK6+AL6+AM6+AN6+AO6+AP6+AQ6+AR6</f>
        <v>198</v>
      </c>
      <c r="R13" s="68"/>
      <c r="S13" s="63"/>
      <c r="T13" s="30"/>
      <c r="U13" s="28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</row>
    <row r="14" spans="1:153" s="23" customFormat="1" ht="36" customHeight="1">
      <c r="A14" s="36"/>
      <c r="B14" s="29" t="s">
        <v>25</v>
      </c>
      <c r="C14" s="16">
        <f>COUNTIF(C$7:EV$7,C$10)</f>
        <v>0</v>
      </c>
      <c r="D14" s="16">
        <f>COUNTIF(C$7:EV$7,D$10)</f>
        <v>0</v>
      </c>
      <c r="E14" s="16">
        <f>COUNTIF(C$7:EV$7,E$10)</f>
        <v>0</v>
      </c>
      <c r="F14" s="16">
        <f>COUNTIF(C$7:EV$7,F$10)</f>
        <v>14</v>
      </c>
      <c r="G14" s="16">
        <f>COUNTIF(C$7:EV$7,G$10)</f>
        <v>28</v>
      </c>
      <c r="H14" s="22"/>
      <c r="I14" s="22"/>
      <c r="J14" s="37">
        <f>SUM(C14:G14)</f>
        <v>42</v>
      </c>
      <c r="K14" s="37"/>
      <c r="L14" s="22"/>
      <c r="M14" s="54">
        <f>((C14*1)+(D14*2)+(E14*3)+(F14*4)+(G14*5))/42</f>
        <v>4.666666666666667</v>
      </c>
      <c r="N14" s="54"/>
      <c r="O14" s="53">
        <f>(C7+D7+E7+F7+G7+H7+I7+J7+K7+L7+M7+N7+O7+P7+Q7+R7+S7+T7+U7+V7+W7+X7+Y7+Z7+AA7+AB7+AC7+AD7+AE7+AF7+AG7+AH7+AI7+AJ7+AK7+AL7+AM7+AN7+AO7+AP7+AQ7+AR7)*100/210</f>
        <v>93.333333333333329</v>
      </c>
      <c r="P14" s="53"/>
      <c r="Q14" s="17">
        <f>C7+D7+E7+F7+G7+H7+I7+J7+K7+L7+M7+N7+O7+P7+Q7+R7+S7+T7+U7+V7+W7+X7+Y7+Z7+AA7+AB7+AC7+AD7+AE7+AF7+AG7+AH7+AI7+AJ7+AK7+AL7+AM7+AN7+AO7+AP7+AQ7+AR7</f>
        <v>196</v>
      </c>
      <c r="R14" s="69"/>
      <c r="S14" s="64"/>
      <c r="T14" s="30"/>
      <c r="U14" s="28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</row>
    <row r="15" spans="1:153" ht="23.25" customHeight="1">
      <c r="S15" s="32"/>
      <c r="T15" s="32"/>
    </row>
    <row r="16" spans="1:153" ht="23.25" customHeight="1"/>
    <row r="17" ht="24.75" customHeight="1"/>
  </sheetData>
  <mergeCells count="25">
    <mergeCell ref="A1:X1"/>
    <mergeCell ref="C9:G9"/>
    <mergeCell ref="J10:K10"/>
    <mergeCell ref="J11:K11"/>
    <mergeCell ref="J12:K12"/>
    <mergeCell ref="A2:B2"/>
    <mergeCell ref="A3:B3"/>
    <mergeCell ref="A4:A7"/>
    <mergeCell ref="S11:S14"/>
    <mergeCell ref="Q9:Q10"/>
    <mergeCell ref="R9:R10"/>
    <mergeCell ref="R11:R14"/>
    <mergeCell ref="M10:N10"/>
    <mergeCell ref="O10:P10"/>
    <mergeCell ref="O11:P11"/>
    <mergeCell ref="O12:P12"/>
    <mergeCell ref="O13:P13"/>
    <mergeCell ref="O14:P14"/>
    <mergeCell ref="J13:K13"/>
    <mergeCell ref="A11:A14"/>
    <mergeCell ref="J14:K14"/>
    <mergeCell ref="M11:N11"/>
    <mergeCell ref="M12:N12"/>
    <mergeCell ref="M13:N13"/>
    <mergeCell ref="M14:N14"/>
  </mergeCells>
  <phoneticPr fontId="9" type="noConversion"/>
  <pageMargins left="0.7" right="0.7" top="0.75" bottom="0.75" header="0.3" footer="0.3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สภาพทั่วไป</vt:lpstr>
      <vt:lpstr>ความพึงพอใจ</vt:lpstr>
    </vt:vector>
  </TitlesOfParts>
  <Company>KKD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admin</cp:lastModifiedBy>
  <cp:lastPrinted>2020-08-27T03:02:14Z</cp:lastPrinted>
  <dcterms:created xsi:type="dcterms:W3CDTF">2018-01-31T09:58:53Z</dcterms:created>
  <dcterms:modified xsi:type="dcterms:W3CDTF">2021-05-13T08:16:58Z</dcterms:modified>
</cp:coreProperties>
</file>